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G\Documents\Laptop Documents\SCHOOL\MIT\Spring 2016\2.77 Precision Machine Design\PUPS_8\"/>
    </mc:Choice>
  </mc:AlternateContent>
  <bookViews>
    <workbookView xWindow="480" yWindow="120" windowWidth="27795" windowHeight="1258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H22" i="1" l="1"/>
  <c r="H23" i="1"/>
  <c r="J23" i="1" s="1"/>
  <c r="H24" i="1"/>
  <c r="J24" i="1" s="1"/>
  <c r="H25" i="1"/>
  <c r="J25" i="1" s="1"/>
  <c r="H26" i="1"/>
  <c r="J26" i="1" s="1"/>
  <c r="H6" i="1" l="1"/>
  <c r="J6" i="1" s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8" i="1"/>
  <c r="J18" i="1" s="1"/>
  <c r="H19" i="1"/>
  <c r="J19" i="1" s="1"/>
  <c r="H20" i="1"/>
  <c r="J20" i="1" s="1"/>
  <c r="H21" i="1"/>
  <c r="J21" i="1" s="1"/>
  <c r="J22" i="1"/>
  <c r="H5" i="1"/>
  <c r="J5" i="1" s="1"/>
  <c r="J29" i="1" l="1"/>
  <c r="J28" i="1" s="1"/>
</calcChain>
</file>

<file path=xl/sharedStrings.xml><?xml version="1.0" encoding="utf-8"?>
<sst xmlns="http://schemas.openxmlformats.org/spreadsheetml/2006/main" count="83" uniqueCount="73">
  <si>
    <t>PUPS 8</t>
  </si>
  <si>
    <t>Bill of Materials</t>
  </si>
  <si>
    <t>Item</t>
  </si>
  <si>
    <t>Source</t>
  </si>
  <si>
    <t>Part Number</t>
  </si>
  <si>
    <t>Unit Price</t>
  </si>
  <si>
    <t>Extended Price</t>
  </si>
  <si>
    <t>CF4.5" Flange</t>
  </si>
  <si>
    <t>KJLC</t>
  </si>
  <si>
    <t>URL</t>
  </si>
  <si>
    <t>McMaster</t>
  </si>
  <si>
    <t>3/16" External Retaining Rings</t>
  </si>
  <si>
    <t>4-40 x 1/4" Socket Cap Screw</t>
  </si>
  <si>
    <t>3/16"D x 1.5"L 18-8 SS Dowel Pins</t>
  </si>
  <si>
    <t>1/4"-20 x 3"L SS Rod End</t>
  </si>
  <si>
    <t>To make 17 scissor segments (3/8" x 3/8" x 2.625")</t>
  </si>
  <si>
    <t>Notes</t>
  </si>
  <si>
    <t>To make flange attachment plate</t>
  </si>
  <si>
    <t>4"W x 18"L x 3/8"T 6061 Al Sheet</t>
  </si>
  <si>
    <t>To make thrust bearing clamp</t>
  </si>
  <si>
    <t>1/2" ID, 15/16" OD Needle Roller Thrust Bearing</t>
  </si>
  <si>
    <t>3"D x 1"L 6061 Al Rod</t>
  </si>
  <si>
    <t>2"D x 1"L 304 SS Rod</t>
  </si>
  <si>
    <t>To make alignment fork</t>
  </si>
  <si>
    <t>1" x 2.5" x 0.625" 6061 Al Sheet</t>
  </si>
  <si>
    <t>0.75"W x 2"L x 0.125"H 6061 Al Sheet</t>
  </si>
  <si>
    <t>To make wafer attachment block</t>
  </si>
  <si>
    <t>3/8"D x 6"L 6061 Al Rod</t>
  </si>
  <si>
    <t>1/4" ID Flanged Sleeve Bearing</t>
  </si>
  <si>
    <t>To make 6 segment spacer cylinders</t>
  </si>
  <si>
    <t>Total Price</t>
  </si>
  <si>
    <t>F0450X000N</t>
  </si>
  <si>
    <t>http://www.lesker.com/newweb/flanges/flanges_cf_304ss.cfm?pgid=4d5in</t>
  </si>
  <si>
    <t>http://www.mcmaster.com/#90145A514</t>
  </si>
  <si>
    <t>90145A514</t>
  </si>
  <si>
    <t>Packs Needed</t>
  </si>
  <si>
    <t>Pack Size</t>
  </si>
  <si>
    <t>http://www.mcmaster.com/#98380A516</t>
  </si>
  <si>
    <t>3/16"D x 1.75"L 416 SS Dowel Pins</t>
  </si>
  <si>
    <t>98380A516</t>
  </si>
  <si>
    <t>Springs</t>
  </si>
  <si>
    <t>http://www.mcmaster.com/#98408A126</t>
  </si>
  <si>
    <t>98408A126</t>
  </si>
  <si>
    <t>http://www.mcmaster.com/#9435K35</t>
  </si>
  <si>
    <t>9435K35</t>
  </si>
  <si>
    <t>http://www.mcmaster.com/#92196A106</t>
  </si>
  <si>
    <t>92196A106</t>
  </si>
  <si>
    <t>8-32 x 3/4" Flat Head Slotted Screw</t>
  </si>
  <si>
    <t>10-32 x 1" Flat Head Slotted Screw</t>
  </si>
  <si>
    <t>http://www.mcmaster.com/#91781A197</t>
  </si>
  <si>
    <t>http://www.mcmaster.com/#91781A833</t>
  </si>
  <si>
    <t>91781A197</t>
  </si>
  <si>
    <t>91781A833</t>
  </si>
  <si>
    <t>http://www.mcmaster.com/#6251K31</t>
  </si>
  <si>
    <t>Washers for Needle Roller Thrust Bearing</t>
  </si>
  <si>
    <t>http://www.mcmaster.com/#5909K31</t>
  </si>
  <si>
    <t>http://www.mcmaster.com/#5909K44</t>
  </si>
  <si>
    <t>http://www.mcmaster.com/#2706T13</t>
  </si>
  <si>
    <t>6251K31</t>
  </si>
  <si>
    <t>5909K31</t>
  </si>
  <si>
    <t>5909K44</t>
  </si>
  <si>
    <t>2706T13</t>
  </si>
  <si>
    <t>#</t>
  </si>
  <si>
    <t>Quantity Needed Per Device</t>
  </si>
  <si>
    <t>Price Per Device</t>
  </si>
  <si>
    <t>How many are we making?</t>
  </si>
  <si>
    <t>To make captive flanged nut</t>
  </si>
  <si>
    <t>Raw Materials</t>
  </si>
  <si>
    <t>Total Aluminum</t>
  </si>
  <si>
    <t>Total Stainless Steel</t>
  </si>
  <si>
    <t>1"D x 1.5"L 6061 SS Rod</t>
  </si>
  <si>
    <t>Can easily get it for ~$5/lb</t>
  </si>
  <si>
    <t>Can usually get it for &lt;$8/lb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</si>
</sst>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164" fontId="0" fillId="0" borderId="0" xfId="0" applyNumberFormat="1"/>
    <xf numFmtId="44" fontId="0" fillId="0" borderId="0" xfId="1" applyFont="1"/>
    <xf numFmtId="0" fontId="2" fillId="0" borderId="1" xfId="0" applyFont="1" applyBorder="1"/>
    <xf numFmtId="0" fontId="2" fillId="0" borderId="3" xfId="0" applyFont="1" applyBorder="1"/>
    <xf numFmtId="0" fontId="0" fillId="0" borderId="2" xfId="0" applyBorder="1"/>
    <xf numFmtId="164" fontId="0" fillId="0" borderId="2" xfId="0" applyNumberFormat="1" applyBorder="1"/>
    <xf numFmtId="0" fontId="0" fillId="0" borderId="0" xfId="0" applyAlignment="1">
      <alignment horizontal="left"/>
    </xf>
    <xf numFmtId="0" fontId="3" fillId="0" borderId="2" xfId="0" applyFont="1" applyBorder="1"/>
    <xf numFmtId="0" fontId="4" fillId="0" borderId="2" xfId="0" applyFont="1" applyBorder="1"/>
    <xf numFmtId="0" fontId="4" fillId="0" borderId="2" xfId="0" applyFont="1" applyFill="1" applyBorder="1"/>
    <xf numFmtId="0" fontId="0" fillId="0" borderId="4" xfId="0" applyBorder="1"/>
    <xf numFmtId="164" fontId="0" fillId="0" borderId="4" xfId="0" applyNumberForma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zoomScaleNormal="100" workbookViewId="0">
      <selection activeCell="F26" sqref="F26"/>
    </sheetView>
  </sheetViews>
  <sheetFormatPr defaultRowHeight="15" x14ac:dyDescent="0.25"/>
  <cols>
    <col min="1" max="1" width="3.5703125" customWidth="1"/>
    <col min="2" max="2" width="35.7109375" customWidth="1"/>
    <col min="3" max="4" width="14.28515625" customWidth="1"/>
    <col min="5" max="5" width="28.5703125" customWidth="1"/>
    <col min="6" max="9" width="14.28515625" customWidth="1"/>
    <col min="10" max="10" width="17.85546875" customWidth="1"/>
  </cols>
  <sheetData>
    <row r="1" spans="1:11" x14ac:dyDescent="0.25">
      <c r="A1" t="s">
        <v>0</v>
      </c>
      <c r="E1" s="1" t="s">
        <v>65</v>
      </c>
      <c r="F1">
        <v>1</v>
      </c>
    </row>
    <row r="2" spans="1:11" x14ac:dyDescent="0.25">
      <c r="A2" t="s">
        <v>1</v>
      </c>
    </row>
    <row r="4" spans="1:11" x14ac:dyDescent="0.25">
      <c r="A4" s="4" t="s">
        <v>62</v>
      </c>
      <c r="B4" s="5" t="s">
        <v>2</v>
      </c>
      <c r="C4" s="5" t="s">
        <v>3</v>
      </c>
      <c r="D4" s="5" t="s">
        <v>4</v>
      </c>
      <c r="E4" s="5" t="s">
        <v>9</v>
      </c>
      <c r="F4" s="5" t="s">
        <v>63</v>
      </c>
      <c r="G4" s="5" t="s">
        <v>36</v>
      </c>
      <c r="H4" s="5" t="s">
        <v>35</v>
      </c>
      <c r="I4" s="5" t="s">
        <v>5</v>
      </c>
      <c r="J4" s="5" t="s">
        <v>6</v>
      </c>
      <c r="K4" s="4" t="s">
        <v>16</v>
      </c>
    </row>
    <row r="5" spans="1:11" x14ac:dyDescent="0.25">
      <c r="A5" s="8">
        <v>1</v>
      </c>
      <c r="B5" s="6" t="s">
        <v>7</v>
      </c>
      <c r="C5" s="6" t="s">
        <v>8</v>
      </c>
      <c r="D5" s="6" t="s">
        <v>31</v>
      </c>
      <c r="E5" s="6" t="s">
        <v>32</v>
      </c>
      <c r="F5" s="6">
        <v>1</v>
      </c>
      <c r="G5" s="6">
        <v>1</v>
      </c>
      <c r="H5" s="6">
        <f t="shared" ref="H5:H26" si="0">CEILING(F5*$F$1/G5,1)</f>
        <v>1</v>
      </c>
      <c r="I5" s="7">
        <v>40.700000000000003</v>
      </c>
      <c r="J5" s="7">
        <f>H5*I5</f>
        <v>40.700000000000003</v>
      </c>
    </row>
    <row r="6" spans="1:11" x14ac:dyDescent="0.25">
      <c r="A6" s="8">
        <v>2</v>
      </c>
      <c r="B6" s="6" t="s">
        <v>13</v>
      </c>
      <c r="C6" s="6" t="s">
        <v>10</v>
      </c>
      <c r="D6" s="6" t="s">
        <v>34</v>
      </c>
      <c r="E6" s="6" t="s">
        <v>33</v>
      </c>
      <c r="F6" s="6">
        <v>18</v>
      </c>
      <c r="G6" s="6">
        <v>20</v>
      </c>
      <c r="H6" s="6">
        <f t="shared" si="0"/>
        <v>1</v>
      </c>
      <c r="I6" s="7">
        <v>12.51</v>
      </c>
      <c r="J6" s="7">
        <f t="shared" ref="J6:J26" si="1">H6*I6</f>
        <v>12.51</v>
      </c>
    </row>
    <row r="7" spans="1:11" x14ac:dyDescent="0.25">
      <c r="A7" s="8">
        <v>3</v>
      </c>
      <c r="B7" s="6" t="s">
        <v>38</v>
      </c>
      <c r="C7" s="6" t="s">
        <v>10</v>
      </c>
      <c r="D7" s="6" t="s">
        <v>39</v>
      </c>
      <c r="E7" s="6" t="s">
        <v>37</v>
      </c>
      <c r="F7" s="6">
        <v>2</v>
      </c>
      <c r="G7" s="6">
        <v>5</v>
      </c>
      <c r="H7" s="6">
        <f t="shared" si="0"/>
        <v>1</v>
      </c>
      <c r="I7" s="7">
        <v>10.59</v>
      </c>
      <c r="J7" s="7">
        <f>H7*I7</f>
        <v>10.59</v>
      </c>
    </row>
    <row r="8" spans="1:11" x14ac:dyDescent="0.25">
      <c r="A8" s="8">
        <v>4</v>
      </c>
      <c r="B8" s="6" t="s">
        <v>11</v>
      </c>
      <c r="C8" s="6" t="s">
        <v>10</v>
      </c>
      <c r="D8" s="6" t="s">
        <v>42</v>
      </c>
      <c r="E8" s="6" t="s">
        <v>41</v>
      </c>
      <c r="F8" s="6">
        <v>40</v>
      </c>
      <c r="G8" s="6">
        <v>25</v>
      </c>
      <c r="H8" s="6">
        <f t="shared" si="0"/>
        <v>2</v>
      </c>
      <c r="I8" s="7">
        <v>5.26</v>
      </c>
      <c r="J8" s="7">
        <f t="shared" si="1"/>
        <v>10.52</v>
      </c>
    </row>
    <row r="9" spans="1:11" x14ac:dyDescent="0.25">
      <c r="A9" s="8">
        <v>5</v>
      </c>
      <c r="B9" s="6" t="s">
        <v>40</v>
      </c>
      <c r="C9" s="6" t="s">
        <v>10</v>
      </c>
      <c r="D9" s="6" t="s">
        <v>44</v>
      </c>
      <c r="E9" s="6" t="s">
        <v>43</v>
      </c>
      <c r="F9" s="6">
        <v>18</v>
      </c>
      <c r="G9" s="6">
        <v>5</v>
      </c>
      <c r="H9" s="6">
        <f t="shared" si="0"/>
        <v>4</v>
      </c>
      <c r="I9" s="7">
        <v>5.29</v>
      </c>
      <c r="J9" s="7">
        <f t="shared" ref="J9" si="2">H9*I9</f>
        <v>21.16</v>
      </c>
    </row>
    <row r="10" spans="1:11" x14ac:dyDescent="0.25">
      <c r="A10" s="8">
        <v>6</v>
      </c>
      <c r="B10" s="6" t="s">
        <v>12</v>
      </c>
      <c r="C10" s="6" t="s">
        <v>10</v>
      </c>
      <c r="D10" s="6" t="s">
        <v>46</v>
      </c>
      <c r="E10" s="6" t="s">
        <v>45</v>
      </c>
      <c r="F10" s="6">
        <v>2</v>
      </c>
      <c r="G10" s="6">
        <v>100</v>
      </c>
      <c r="H10" s="6">
        <f t="shared" si="0"/>
        <v>1</v>
      </c>
      <c r="I10" s="7">
        <v>3.92</v>
      </c>
      <c r="J10" s="7">
        <f t="shared" si="1"/>
        <v>3.92</v>
      </c>
    </row>
    <row r="11" spans="1:11" x14ac:dyDescent="0.25">
      <c r="A11" s="8">
        <v>7</v>
      </c>
      <c r="B11" s="6" t="s">
        <v>47</v>
      </c>
      <c r="C11" s="6" t="s">
        <v>10</v>
      </c>
      <c r="D11" s="6" t="s">
        <v>51</v>
      </c>
      <c r="E11" s="6" t="s">
        <v>49</v>
      </c>
      <c r="F11" s="6">
        <v>8</v>
      </c>
      <c r="G11" s="6">
        <v>100</v>
      </c>
      <c r="H11" s="6">
        <f t="shared" si="0"/>
        <v>1</v>
      </c>
      <c r="I11" s="7">
        <v>6.28</v>
      </c>
      <c r="J11" s="7">
        <f t="shared" si="1"/>
        <v>6.28</v>
      </c>
    </row>
    <row r="12" spans="1:11" x14ac:dyDescent="0.25">
      <c r="A12" s="8">
        <v>8</v>
      </c>
      <c r="B12" s="6" t="s">
        <v>48</v>
      </c>
      <c r="C12" s="6" t="s">
        <v>10</v>
      </c>
      <c r="D12" s="6" t="s">
        <v>52</v>
      </c>
      <c r="E12" s="6" t="s">
        <v>50</v>
      </c>
      <c r="F12" s="6">
        <v>8</v>
      </c>
      <c r="G12" s="6">
        <v>50</v>
      </c>
      <c r="H12" s="6">
        <f t="shared" si="0"/>
        <v>1</v>
      </c>
      <c r="I12" s="7">
        <v>6.09</v>
      </c>
      <c r="J12" s="7">
        <f t="shared" si="1"/>
        <v>6.09</v>
      </c>
    </row>
    <row r="13" spans="1:11" x14ac:dyDescent="0.25">
      <c r="A13" s="8">
        <v>9</v>
      </c>
      <c r="B13" s="6" t="s">
        <v>14</v>
      </c>
      <c r="C13" s="6" t="s">
        <v>10</v>
      </c>
      <c r="D13" s="6" t="s">
        <v>58</v>
      </c>
      <c r="E13" s="6" t="s">
        <v>53</v>
      </c>
      <c r="F13" s="6">
        <v>1</v>
      </c>
      <c r="G13" s="6">
        <v>1</v>
      </c>
      <c r="H13" s="6">
        <f t="shared" si="0"/>
        <v>1</v>
      </c>
      <c r="I13" s="7">
        <v>13.83</v>
      </c>
      <c r="J13" s="7">
        <f t="shared" si="1"/>
        <v>13.83</v>
      </c>
    </row>
    <row r="14" spans="1:11" x14ac:dyDescent="0.25">
      <c r="A14" s="8">
        <v>10</v>
      </c>
      <c r="B14" s="6" t="s">
        <v>20</v>
      </c>
      <c r="C14" s="6" t="s">
        <v>10</v>
      </c>
      <c r="D14" s="6" t="s">
        <v>59</v>
      </c>
      <c r="E14" s="6" t="s">
        <v>55</v>
      </c>
      <c r="F14" s="6">
        <v>2</v>
      </c>
      <c r="G14" s="6">
        <v>1</v>
      </c>
      <c r="H14" s="6">
        <f t="shared" si="0"/>
        <v>2</v>
      </c>
      <c r="I14" s="7">
        <v>3.11</v>
      </c>
      <c r="J14" s="7">
        <f t="shared" si="1"/>
        <v>6.22</v>
      </c>
    </row>
    <row r="15" spans="1:11" x14ac:dyDescent="0.25">
      <c r="A15" s="8">
        <v>11</v>
      </c>
      <c r="B15" s="6" t="s">
        <v>54</v>
      </c>
      <c r="C15" s="6" t="s">
        <v>10</v>
      </c>
      <c r="D15" s="6" t="s">
        <v>60</v>
      </c>
      <c r="E15" s="6" t="s">
        <v>56</v>
      </c>
      <c r="F15" s="6">
        <v>4</v>
      </c>
      <c r="G15" s="6">
        <v>1</v>
      </c>
      <c r="H15" s="6">
        <f t="shared" si="0"/>
        <v>4</v>
      </c>
      <c r="I15" s="7">
        <v>1.02</v>
      </c>
      <c r="J15" s="7">
        <f t="shared" ref="J15" si="3">H15*I15</f>
        <v>4.08</v>
      </c>
    </row>
    <row r="16" spans="1:11" x14ac:dyDescent="0.25">
      <c r="A16" s="8">
        <v>12</v>
      </c>
      <c r="B16" s="6" t="s">
        <v>28</v>
      </c>
      <c r="C16" s="6" t="s">
        <v>10</v>
      </c>
      <c r="D16" s="6" t="s">
        <v>61</v>
      </c>
      <c r="E16" s="6" t="s">
        <v>57</v>
      </c>
      <c r="F16" s="6">
        <v>2</v>
      </c>
      <c r="G16" s="6">
        <v>1</v>
      </c>
      <c r="H16" s="6">
        <f t="shared" si="0"/>
        <v>2</v>
      </c>
      <c r="I16" s="7">
        <v>4.17</v>
      </c>
      <c r="J16" s="7">
        <f t="shared" si="1"/>
        <v>8.34</v>
      </c>
    </row>
    <row r="17" spans="1:11" x14ac:dyDescent="0.25">
      <c r="A17" s="8"/>
      <c r="B17" s="9" t="s">
        <v>67</v>
      </c>
      <c r="C17" s="6"/>
      <c r="D17" s="6"/>
      <c r="E17" s="6"/>
      <c r="F17" s="6"/>
      <c r="G17" s="6"/>
      <c r="H17" s="6"/>
      <c r="I17" s="7"/>
      <c r="J17" s="7"/>
    </row>
    <row r="18" spans="1:11" x14ac:dyDescent="0.25">
      <c r="A18" s="8">
        <v>13</v>
      </c>
      <c r="B18" s="6" t="s">
        <v>18</v>
      </c>
      <c r="C18" s="6"/>
      <c r="D18" s="6"/>
      <c r="E18" s="6"/>
      <c r="F18" s="6">
        <v>1</v>
      </c>
      <c r="G18" s="6">
        <v>1</v>
      </c>
      <c r="H18" s="6">
        <f t="shared" si="0"/>
        <v>1</v>
      </c>
      <c r="I18" s="7"/>
      <c r="J18" s="7">
        <f t="shared" si="1"/>
        <v>0</v>
      </c>
      <c r="K18" t="s">
        <v>15</v>
      </c>
    </row>
    <row r="19" spans="1:11" x14ac:dyDescent="0.25">
      <c r="A19" s="8">
        <v>14</v>
      </c>
      <c r="B19" s="6" t="s">
        <v>21</v>
      </c>
      <c r="C19" s="6"/>
      <c r="D19" s="6"/>
      <c r="E19" s="6"/>
      <c r="F19" s="6">
        <v>1</v>
      </c>
      <c r="G19" s="6">
        <v>1</v>
      </c>
      <c r="H19" s="6">
        <f t="shared" si="0"/>
        <v>1</v>
      </c>
      <c r="I19" s="7"/>
      <c r="J19" s="7">
        <f t="shared" si="1"/>
        <v>0</v>
      </c>
      <c r="K19" t="s">
        <v>17</v>
      </c>
    </row>
    <row r="20" spans="1:11" x14ac:dyDescent="0.25">
      <c r="A20" s="8">
        <v>15</v>
      </c>
      <c r="B20" s="6" t="s">
        <v>25</v>
      </c>
      <c r="C20" s="6"/>
      <c r="D20" s="6"/>
      <c r="E20" s="6"/>
      <c r="F20" s="6">
        <v>1</v>
      </c>
      <c r="G20" s="6">
        <v>1</v>
      </c>
      <c r="H20" s="6">
        <f t="shared" si="0"/>
        <v>1</v>
      </c>
      <c r="I20" s="7"/>
      <c r="J20" s="7">
        <f t="shared" si="1"/>
        <v>0</v>
      </c>
      <c r="K20" t="s">
        <v>23</v>
      </c>
    </row>
    <row r="21" spans="1:11" x14ac:dyDescent="0.25">
      <c r="A21" s="8">
        <v>16</v>
      </c>
      <c r="B21" s="6" t="s">
        <v>24</v>
      </c>
      <c r="C21" s="6"/>
      <c r="D21" s="6"/>
      <c r="E21" s="6"/>
      <c r="F21" s="6">
        <v>1</v>
      </c>
      <c r="G21" s="6">
        <v>1</v>
      </c>
      <c r="H21" s="6">
        <f t="shared" si="0"/>
        <v>1</v>
      </c>
      <c r="I21" s="7"/>
      <c r="J21" s="7">
        <f t="shared" si="1"/>
        <v>0</v>
      </c>
      <c r="K21" t="s">
        <v>26</v>
      </c>
    </row>
    <row r="22" spans="1:11" x14ac:dyDescent="0.25">
      <c r="A22" s="8">
        <v>17</v>
      </c>
      <c r="B22" s="6" t="s">
        <v>27</v>
      </c>
      <c r="C22" s="6"/>
      <c r="D22" s="6"/>
      <c r="E22" s="6"/>
      <c r="F22" s="6">
        <v>1</v>
      </c>
      <c r="G22" s="6">
        <v>1</v>
      </c>
      <c r="H22" s="6">
        <f t="shared" si="0"/>
        <v>1</v>
      </c>
      <c r="I22" s="7"/>
      <c r="J22" s="7">
        <f t="shared" si="1"/>
        <v>0</v>
      </c>
      <c r="K22" t="s">
        <v>29</v>
      </c>
    </row>
    <row r="23" spans="1:11" x14ac:dyDescent="0.25">
      <c r="A23" s="8"/>
      <c r="B23" s="10" t="s">
        <v>68</v>
      </c>
      <c r="C23" s="6" t="s">
        <v>71</v>
      </c>
      <c r="D23" s="6"/>
      <c r="E23" s="6"/>
      <c r="F23" s="6">
        <v>6</v>
      </c>
      <c r="G23" s="6">
        <v>1</v>
      </c>
      <c r="H23" s="6">
        <f t="shared" si="0"/>
        <v>6</v>
      </c>
      <c r="I23" s="7">
        <v>8</v>
      </c>
      <c r="J23" s="7">
        <f t="shared" si="1"/>
        <v>48</v>
      </c>
    </row>
    <row r="24" spans="1:11" x14ac:dyDescent="0.25">
      <c r="A24" s="8">
        <v>18</v>
      </c>
      <c r="B24" s="6" t="s">
        <v>70</v>
      </c>
      <c r="C24" s="6"/>
      <c r="D24" s="6"/>
      <c r="E24" s="6"/>
      <c r="F24" s="6">
        <v>1</v>
      </c>
      <c r="G24" s="6">
        <v>1</v>
      </c>
      <c r="H24" s="6">
        <f t="shared" si="0"/>
        <v>1</v>
      </c>
      <c r="I24" s="7"/>
      <c r="J24" s="7">
        <f t="shared" si="1"/>
        <v>0</v>
      </c>
      <c r="K24" t="s">
        <v>66</v>
      </c>
    </row>
    <row r="25" spans="1:11" x14ac:dyDescent="0.25">
      <c r="A25" s="8">
        <v>19</v>
      </c>
      <c r="B25" s="6" t="s">
        <v>22</v>
      </c>
      <c r="C25" s="6"/>
      <c r="D25" s="6"/>
      <c r="E25" s="6"/>
      <c r="F25" s="6">
        <v>1</v>
      </c>
      <c r="G25" s="6">
        <v>1</v>
      </c>
      <c r="H25" s="6">
        <f t="shared" si="0"/>
        <v>1</v>
      </c>
      <c r="I25" s="7"/>
      <c r="J25" s="7">
        <f t="shared" si="1"/>
        <v>0</v>
      </c>
      <c r="K25" t="s">
        <v>19</v>
      </c>
    </row>
    <row r="26" spans="1:11" x14ac:dyDescent="0.25">
      <c r="B26" s="11" t="s">
        <v>69</v>
      </c>
      <c r="C26" s="12" t="s">
        <v>72</v>
      </c>
      <c r="D26" s="6"/>
      <c r="E26" s="6"/>
      <c r="F26" s="12">
        <v>2</v>
      </c>
      <c r="G26" s="12">
        <v>1</v>
      </c>
      <c r="H26" s="6">
        <f t="shared" si="0"/>
        <v>2</v>
      </c>
      <c r="I26" s="13">
        <v>8</v>
      </c>
      <c r="J26" s="7">
        <f t="shared" si="1"/>
        <v>16</v>
      </c>
    </row>
    <row r="27" spans="1:11" x14ac:dyDescent="0.25">
      <c r="I27" s="2"/>
      <c r="J27" s="2"/>
    </row>
    <row r="28" spans="1:11" x14ac:dyDescent="0.25">
      <c r="I28" t="s">
        <v>64</v>
      </c>
      <c r="J28" s="2">
        <f>J29/$F$1</f>
        <v>208.24</v>
      </c>
    </row>
    <row r="29" spans="1:11" x14ac:dyDescent="0.25">
      <c r="I29" t="s">
        <v>30</v>
      </c>
      <c r="J29" s="3">
        <f>SUM(J5:J26)</f>
        <v>208.24</v>
      </c>
    </row>
  </sheetData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Parker</dc:creator>
  <cp:lastModifiedBy>PG</cp:lastModifiedBy>
  <dcterms:created xsi:type="dcterms:W3CDTF">2016-04-11T16:36:02Z</dcterms:created>
  <dcterms:modified xsi:type="dcterms:W3CDTF">2016-04-12T12:36:09Z</dcterms:modified>
</cp:coreProperties>
</file>